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035049\Documents\16旧：MYDOC\MYDOC\SQUASH\関西協会\審判\16審判\"/>
    </mc:Choice>
  </mc:AlternateContent>
  <bookViews>
    <workbookView xWindow="0" yWindow="0" windowWidth="21570" windowHeight="8955"/>
  </bookViews>
  <sheets>
    <sheet name="申込書" sheetId="5" r:id="rId1"/>
  </sheets>
  <definedNames>
    <definedName name="_xlnm._FilterDatabase" localSheetId="0" hidden="1">申込書!$A$11:$M$11</definedName>
    <definedName name="_xlnm.Print_Area" localSheetId="0">申込書!$A$1:$M$108</definedName>
  </definedNames>
  <calcPr calcId="152511"/>
</workbook>
</file>

<file path=xl/calcChain.xml><?xml version="1.0" encoding="utf-8"?>
<calcChain xmlns="http://schemas.openxmlformats.org/spreadsheetml/2006/main">
  <c r="B13" i="5" l="1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12" i="5"/>
  <c r="H54" i="5"/>
  <c r="H55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H47" i="5"/>
  <c r="H48" i="5"/>
  <c r="H49" i="5"/>
  <c r="H50" i="5"/>
  <c r="H51" i="5"/>
  <c r="H52" i="5"/>
  <c r="H53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I38" i="5" l="1"/>
  <c r="B38" i="5"/>
  <c r="B39" i="5" l="1"/>
</calcChain>
</file>

<file path=xl/sharedStrings.xml><?xml version="1.0" encoding="utf-8"?>
<sst xmlns="http://schemas.openxmlformats.org/spreadsheetml/2006/main" count="140" uniqueCount="53">
  <si>
    <t>関西支部スカッシュ審判講習会及び認定試験　申込書</t>
    <rPh sb="0" eb="2">
      <t>カンサイ</t>
    </rPh>
    <rPh sb="2" eb="4">
      <t>シブ</t>
    </rPh>
    <rPh sb="21" eb="24">
      <t>モウシコミショ</t>
    </rPh>
    <phoneticPr fontId="2"/>
  </si>
  <si>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2"/>
  </si>
  <si>
    <t>連絡先メールアドレス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</si>
  <si>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</si>
  <si>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振込み予定日</t>
    <rPh sb="0" eb="2">
      <t>フリコ</t>
    </rPh>
    <rPh sb="3" eb="5">
      <t>ヨテイ</t>
    </rPh>
    <rPh sb="5" eb="6">
      <t>ビ</t>
    </rPh>
    <phoneticPr fontId="2"/>
  </si>
  <si>
    <t>振込み金額合計</t>
    <rPh sb="0" eb="2">
      <t>フリコ</t>
    </rPh>
    <rPh sb="3" eb="5">
      <t>キンガク</t>
    </rPh>
    <rPh sb="5" eb="7">
      <t>ゴウケイ</t>
    </rPh>
    <phoneticPr fontId="2"/>
  </si>
  <si>
    <t>受講種目</t>
    <rPh sb="0" eb="2">
      <t>ジュコウ</t>
    </rPh>
    <rPh sb="2" eb="4">
      <t>シュモク</t>
    </rPh>
    <phoneticPr fontId="2"/>
  </si>
  <si>
    <t>代金</t>
    <rPh sb="0" eb="2">
      <t>ダイキン</t>
    </rPh>
    <phoneticPr fontId="2"/>
  </si>
  <si>
    <t>受講希望日</t>
    <rPh sb="0" eb="2">
      <t>ジュコウ</t>
    </rPh>
    <rPh sb="2" eb="5">
      <t>キボウビ</t>
    </rPh>
    <phoneticPr fontId="2"/>
  </si>
  <si>
    <t>所属</t>
    <rPh sb="0" eb="2">
      <t>ショゾク</t>
    </rPh>
    <phoneticPr fontId="2"/>
  </si>
  <si>
    <t>団体会員種別</t>
    <rPh sb="0" eb="2">
      <t>ダンタイ</t>
    </rPh>
    <rPh sb="2" eb="4">
      <t>カイイン</t>
    </rPh>
    <rPh sb="4" eb="6">
      <t>シュベツ</t>
    </rPh>
    <phoneticPr fontId="2"/>
  </si>
  <si>
    <t>氏名</t>
    <rPh sb="0" eb="2">
      <t>シメイ</t>
    </rPh>
    <phoneticPr fontId="2"/>
  </si>
  <si>
    <t>ルールブック
事前送付
希望冊数</t>
    <rPh sb="7" eb="9">
      <t>ジゼン</t>
    </rPh>
    <rPh sb="9" eb="11">
      <t>ソウフ</t>
    </rPh>
    <rPh sb="12" eb="14">
      <t>キボウ</t>
    </rPh>
    <rPh sb="14" eb="16">
      <t>サツスウ</t>
    </rPh>
    <phoneticPr fontId="2"/>
  </si>
  <si>
    <t>ルールブック
代金(自動入力)</t>
    <rPh sb="7" eb="9">
      <t>ダイキン</t>
    </rPh>
    <rPh sb="10" eb="12">
      <t>ジドウ</t>
    </rPh>
    <rPh sb="12" eb="14">
      <t>ニュウリョク</t>
    </rPh>
    <phoneticPr fontId="2"/>
  </si>
  <si>
    <t>〒（7桁）</t>
    <rPh sb="3" eb="4">
      <t>ケタ</t>
    </rPh>
    <phoneticPr fontId="2"/>
  </si>
  <si>
    <t>住所</t>
    <rPh sb="0" eb="2">
      <t>ジュウショ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</si>
  <si>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</si>
  <si>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</si>
  <si>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http://www.squash-japan.com/modules/members3/index.php?id=13</t>
    <phoneticPr fontId="2"/>
  </si>
  <si>
    <t>※参加申込書の個人情報は、審判講習会・認定試験・公認審判員の情報管理目的以外には使用しません。</t>
    <rPh sb="1" eb="3">
      <t>サンカ</t>
    </rPh>
    <rPh sb="3" eb="6">
      <t>モウシコミショ</t>
    </rPh>
    <rPh sb="7" eb="9">
      <t>コジン</t>
    </rPh>
    <rPh sb="9" eb="11">
      <t>ジョウホウ</t>
    </rPh>
    <rPh sb="13" eb="15">
      <t>シンパン</t>
    </rPh>
    <rPh sb="15" eb="18">
      <t>コウシュウカイ</t>
    </rPh>
    <rPh sb="19" eb="21">
      <t>ニンテイ</t>
    </rPh>
    <rPh sb="21" eb="23">
      <t>シケン</t>
    </rPh>
    <rPh sb="24" eb="26">
      <t>コウニン</t>
    </rPh>
    <rPh sb="26" eb="29">
      <t>シンパンイン</t>
    </rPh>
    <rPh sb="30" eb="32">
      <t>ジョウホウ</t>
    </rPh>
    <rPh sb="32" eb="34">
      <t>カンリ</t>
    </rPh>
    <rPh sb="34" eb="36">
      <t>モクテキ</t>
    </rPh>
    <rPh sb="36" eb="38">
      <t>イガイ</t>
    </rPh>
    <rPh sb="40" eb="42">
      <t>シヨウ</t>
    </rPh>
    <phoneticPr fontId="2"/>
  </si>
  <si>
    <t>※26名以上お申し込みの場合は申し込み用紙をコピーしてご使用下さい。</t>
    <rPh sb="3" eb="4">
      <t>メイ</t>
    </rPh>
    <rPh sb="4" eb="6">
      <t>イジョウ</t>
    </rPh>
    <rPh sb="7" eb="8">
      <t>モウ</t>
    </rPh>
    <rPh sb="9" eb="10">
      <t>コ</t>
    </rPh>
    <rPh sb="12" eb="14">
      <t>バアイ</t>
    </rPh>
    <rPh sb="15" eb="16">
      <t>モウ</t>
    </rPh>
    <rPh sb="17" eb="18">
      <t>コ</t>
    </rPh>
    <rPh sb="19" eb="21">
      <t>ヨウシ</t>
    </rPh>
    <rPh sb="28" eb="30">
      <t>シヨウ</t>
    </rPh>
    <rPh sb="30" eb="31">
      <t>クダ</t>
    </rPh>
    <phoneticPr fontId="2"/>
  </si>
  <si>
    <t>審判講習会</t>
    <rPh sb="0" eb="2">
      <t>シンパン</t>
    </rPh>
    <rPh sb="2" eb="5">
      <t>コウシュウカイ</t>
    </rPh>
    <phoneticPr fontId="2"/>
  </si>
  <si>
    <t>2級受験(審判講習会含む)</t>
    <rPh sb="1" eb="2">
      <t>キュウ</t>
    </rPh>
    <rPh sb="2" eb="4">
      <t>ジュケン</t>
    </rPh>
    <rPh sb="5" eb="7">
      <t>シンパン</t>
    </rPh>
    <rPh sb="7" eb="10">
      <t>コウシュウカイ</t>
    </rPh>
    <rPh sb="10" eb="11">
      <t>フク</t>
    </rPh>
    <phoneticPr fontId="2"/>
  </si>
  <si>
    <t>団体会員</t>
    <rPh sb="0" eb="2">
      <t>ダンタイ</t>
    </rPh>
    <rPh sb="2" eb="4">
      <t>カイイン</t>
    </rPh>
    <phoneticPr fontId="2"/>
  </si>
  <si>
    <t>3級受験(審判講習会含む)</t>
    <rPh sb="1" eb="2">
      <t>キュウ</t>
    </rPh>
    <rPh sb="2" eb="4">
      <t>ジュケン</t>
    </rPh>
    <phoneticPr fontId="2"/>
  </si>
  <si>
    <t>準団体会員</t>
    <rPh sb="0" eb="1">
      <t>ジュン</t>
    </rPh>
    <rPh sb="1" eb="3">
      <t>ダンタイ</t>
    </rPh>
    <rPh sb="3" eb="5">
      <t>カイイン</t>
    </rPh>
    <phoneticPr fontId="2"/>
  </si>
  <si>
    <t>4級受験(審判講習会含む)</t>
    <rPh sb="1" eb="2">
      <t>キュウ</t>
    </rPh>
    <rPh sb="2" eb="4">
      <t>ジュケン</t>
    </rPh>
    <phoneticPr fontId="2"/>
  </si>
  <si>
    <t>クラブチーム
会員</t>
    <rPh sb="7" eb="9">
      <t>カイイン</t>
    </rPh>
    <phoneticPr fontId="2"/>
  </si>
  <si>
    <t>2級受験のみ</t>
    <rPh sb="1" eb="2">
      <t>キュウ</t>
    </rPh>
    <rPh sb="2" eb="4">
      <t>ジュケン</t>
    </rPh>
    <phoneticPr fontId="2"/>
  </si>
  <si>
    <t>学連会員</t>
    <rPh sb="0" eb="1">
      <t>ガク</t>
    </rPh>
    <rPh sb="1" eb="2">
      <t>レン</t>
    </rPh>
    <rPh sb="2" eb="4">
      <t>カイイン</t>
    </rPh>
    <phoneticPr fontId="2"/>
  </si>
  <si>
    <t>3級受験のみ</t>
    <rPh sb="1" eb="2">
      <t>キュウ</t>
    </rPh>
    <rPh sb="2" eb="4">
      <t>ジュケン</t>
    </rPh>
    <phoneticPr fontId="2"/>
  </si>
  <si>
    <t>その他</t>
    <rPh sb="2" eb="3">
      <t>ホカ</t>
    </rPh>
    <phoneticPr fontId="2"/>
  </si>
  <si>
    <t>4級受験のみ</t>
    <rPh sb="1" eb="2">
      <t>キュウ</t>
    </rPh>
    <rPh sb="2" eb="4">
      <t>ジュケン</t>
    </rPh>
    <phoneticPr fontId="2"/>
  </si>
  <si>
    <t>2級追試</t>
    <rPh sb="1" eb="2">
      <t>キュウ</t>
    </rPh>
    <rPh sb="2" eb="4">
      <t>ツイシ</t>
    </rPh>
    <phoneticPr fontId="2"/>
  </si>
  <si>
    <t>3級追試</t>
    <rPh sb="1" eb="2">
      <t>キュウ</t>
    </rPh>
    <rPh sb="2" eb="4">
      <t>ツイシ</t>
    </rPh>
    <phoneticPr fontId="2"/>
  </si>
  <si>
    <t>4級追試</t>
    <rPh sb="1" eb="2">
      <t>キュウ</t>
    </rPh>
    <rPh sb="2" eb="4">
      <t>ツイシ</t>
    </rPh>
    <phoneticPr fontId="2"/>
  </si>
  <si>
    <t>受講不可</t>
    <rPh sb="0" eb="2">
      <t>ジュコウ</t>
    </rPh>
    <rPh sb="2" eb="4">
      <t>フカ</t>
    </rPh>
    <phoneticPr fontId="2"/>
  </si>
  <si>
    <t>合計(振り込む金額）</t>
    <rPh sb="0" eb="2">
      <t>ゴウケイ</t>
    </rPh>
    <rPh sb="3" eb="4">
      <t>フ</t>
    </rPh>
    <rPh sb="5" eb="6">
      <t>コ</t>
    </rPh>
    <rPh sb="7" eb="9">
      <t>キンガク</t>
    </rPh>
    <phoneticPr fontId="2"/>
  </si>
  <si>
    <t>申し込み費用小計</t>
    <rPh sb="0" eb="1">
      <t>モウ</t>
    </rPh>
    <rPh sb="2" eb="3">
      <t>コ</t>
    </rPh>
    <rPh sb="4" eb="6">
      <t>ヒヨウ</t>
    </rPh>
    <rPh sb="6" eb="8">
      <t>ショウケイ</t>
    </rPh>
    <phoneticPr fontId="2"/>
  </si>
  <si>
    <t>テキスト代小計</t>
    <rPh sb="4" eb="5">
      <t>ダイ</t>
    </rPh>
    <rPh sb="5" eb="7">
      <t>ショウケイ</t>
    </rPh>
    <phoneticPr fontId="2"/>
  </si>
  <si>
    <t>申し込み番号</t>
    <rPh sb="0" eb="1">
      <t>モウ</t>
    </rPh>
    <rPh sb="2" eb="3">
      <t>コ</t>
    </rPh>
    <rPh sb="4" eb="6">
      <t>バンゴウ</t>
    </rPh>
    <phoneticPr fontId="2"/>
  </si>
  <si>
    <t>※ルールブックを希望される方は、希望冊数分の金額をお振込みください。代表者または自宅にお届けします。</t>
    <rPh sb="8" eb="10">
      <t>キボウ</t>
    </rPh>
    <rPh sb="13" eb="14">
      <t>ホウ</t>
    </rPh>
    <rPh sb="16" eb="18">
      <t>キボウ</t>
    </rPh>
    <rPh sb="18" eb="20">
      <t>サッスウ</t>
    </rPh>
    <rPh sb="20" eb="21">
      <t>ブン</t>
    </rPh>
    <rPh sb="22" eb="24">
      <t>キンガク</t>
    </rPh>
    <rPh sb="26" eb="28">
      <t>フリコ</t>
    </rPh>
    <rPh sb="34" eb="37">
      <t>ダイヒョウシャ</t>
    </rPh>
    <rPh sb="40" eb="42">
      <t>ジタク</t>
    </rPh>
    <rPh sb="44" eb="45">
      <t>トド</t>
    </rPh>
    <phoneticPr fontId="2"/>
  </si>
  <si>
    <t>準団体/クラブチーム会員</t>
    <rPh sb="0" eb="1">
      <t>ジュン</t>
    </rPh>
    <rPh sb="1" eb="3">
      <t>ダンタイ</t>
    </rPh>
    <rPh sb="10" eb="12">
      <t>カイイン</t>
    </rPh>
    <phoneticPr fontId="2"/>
  </si>
  <si>
    <t>ジュニア選手会員</t>
    <rPh sb="4" eb="6">
      <t>センシュ</t>
    </rPh>
    <rPh sb="6" eb="8">
      <t>カイイン</t>
    </rPh>
    <phoneticPr fontId="2"/>
  </si>
  <si>
    <t>準団体会員/クラブチーム</t>
    <rPh sb="0" eb="1">
      <t>ジュン</t>
    </rPh>
    <rPh sb="1" eb="3">
      <t>ダンタイ</t>
    </rPh>
    <rPh sb="3" eb="5">
      <t>カイイン</t>
    </rPh>
    <phoneticPr fontId="2"/>
  </si>
  <si>
    <t>団体ジュニア選手
会員</t>
    <rPh sb="0" eb="2">
      <t>ダンタイ</t>
    </rPh>
    <rPh sb="6" eb="8">
      <t>センシュ</t>
    </rPh>
    <rPh sb="9" eb="11">
      <t>カイイン</t>
    </rPh>
    <phoneticPr fontId="2"/>
  </si>
  <si>
    <t>準団体/クラブチームジュニア選手
会員</t>
    <rPh sb="0" eb="1">
      <t>ジュン</t>
    </rPh>
    <rPh sb="1" eb="3">
      <t>ダンタイ</t>
    </rPh>
    <rPh sb="14" eb="16">
      <t>センシュ</t>
    </rPh>
    <rPh sb="17" eb="19">
      <t>カイイン</t>
    </rPh>
    <phoneticPr fontId="2"/>
  </si>
  <si>
    <t>2級/3級受験(審判講習会含む)</t>
    <rPh sb="1" eb="2">
      <t>キュウ</t>
    </rPh>
    <rPh sb="4" eb="5">
      <t>キュウ</t>
    </rPh>
    <rPh sb="5" eb="7">
      <t>ジュケン</t>
    </rPh>
    <rPh sb="8" eb="10">
      <t>シンパン</t>
    </rPh>
    <rPh sb="10" eb="13">
      <t>コウシュウカイ</t>
    </rPh>
    <rPh sb="13" eb="14">
      <t>フク</t>
    </rPh>
    <phoneticPr fontId="2"/>
  </si>
  <si>
    <t>会員未登録者は住所入力必須です。</t>
    <phoneticPr fontId="2"/>
  </si>
  <si>
    <t xml:space="preserve">※会員登録がお済みでない方は平成27年度協会会員選手登録にお申込み下さい。 </t>
    <rPh sb="1" eb="3">
      <t>カイイン</t>
    </rPh>
    <rPh sb="3" eb="5">
      <t>トウロク</t>
    </rPh>
    <rPh sb="7" eb="8">
      <t>ス</t>
    </rPh>
    <rPh sb="12" eb="13">
      <t>カタ</t>
    </rPh>
    <rPh sb="14" eb="16">
      <t>ヘイセイ</t>
    </rPh>
    <rPh sb="18" eb="20">
      <t>ネンド</t>
    </rPh>
    <rPh sb="20" eb="22">
      <t>キョウカイ</t>
    </rPh>
    <rPh sb="22" eb="24">
      <t>カイイン</t>
    </rPh>
    <rPh sb="24" eb="26">
      <t>センシュ</t>
    </rPh>
    <rPh sb="26" eb="28">
      <t>トウロク</t>
    </rPh>
    <rPh sb="30" eb="31">
      <t>モウ</t>
    </rPh>
    <rPh sb="31" eb="32">
      <t>コ</t>
    </rPh>
    <rPh sb="33" eb="34">
      <t>クダ</t>
    </rPh>
    <phoneticPr fontId="2"/>
  </si>
  <si>
    <t>①2月20日（日)</t>
    <rPh sb="2" eb="3">
      <t>ガツ</t>
    </rPh>
    <rPh sb="5" eb="6">
      <t>ニチ</t>
    </rPh>
    <rPh sb="7" eb="8">
      <t>ヒ</t>
    </rPh>
    <phoneticPr fontId="2"/>
  </si>
  <si>
    <t>②3月20日（日)</t>
    <rPh sb="2" eb="3">
      <t>ガツ</t>
    </rPh>
    <rPh sb="5" eb="6">
      <t>ニチ</t>
    </rPh>
    <rPh sb="7" eb="8">
      <t>ヒ</t>
    </rPh>
    <phoneticPr fontId="2"/>
  </si>
  <si>
    <t>1. 下記に記入しメールに添付してお送りください。受講種目と団体会員種別を選択すると金額を自動計算します。
　申し込み先アドレス: entry@squash-k.org
 　メールのSubject: は「審判講習会申し込み」でお願いします。
2.受講料および必要経費を受付後平日3日以内に下記の口座にお振込みください。
　三井住友銀行 甲東支店 普通預金 口座番号: 4100834
  口座名: 日本スカッシュ協会関西支部(代表 　森田　美由紀)</t>
    <rPh sb="135" eb="137">
      <t>ウケツケ</t>
    </rPh>
    <rPh sb="137" eb="138">
      <t>ゴ</t>
    </rPh>
    <rPh sb="138" eb="140">
      <t>ヘイジツ</t>
    </rPh>
    <rPh sb="141" eb="142">
      <t>ヒ</t>
    </rPh>
    <rPh sb="142" eb="144">
      <t>イナイ</t>
    </rPh>
    <rPh sb="214" eb="216">
      <t>ダイヒョウ</t>
    </rPh>
    <rPh sb="218" eb="220">
      <t>モリタ</t>
    </rPh>
    <rPh sb="221" eb="224">
      <t>ミユキ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</si>
</sst>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yyyy&quot;年&quot;m&quot;月&quot;d&quot;日&quot;;@"/>
    <numFmt numFmtId="177" formatCode="[&lt;=999]000;[&lt;=9999]000\-00;000\-0000"/>
    <numFmt numFmtId="178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</font>
    <font>
      <u/>
      <sz val="9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5" fillId="0" borderId="0" xfId="3" applyFont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9" fillId="0" borderId="0" xfId="3" applyFont="1">
      <alignment vertical="center"/>
    </xf>
    <xf numFmtId="0" fontId="10" fillId="0" borderId="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3" applyFont="1">
      <alignment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/>
      <protection locked="0"/>
    </xf>
    <xf numFmtId="0" fontId="9" fillId="0" borderId="4" xfId="3" applyFont="1" applyBorder="1" applyProtection="1">
      <alignment vertical="center"/>
    </xf>
    <xf numFmtId="0" fontId="9" fillId="0" borderId="4" xfId="3" applyFont="1" applyBorder="1" applyProtection="1">
      <alignment vertical="center"/>
      <protection locked="0"/>
    </xf>
    <xf numFmtId="178" fontId="9" fillId="0" borderId="4" xfId="3" applyNumberFormat="1" applyFont="1" applyBorder="1" applyAlignment="1" applyProtection="1">
      <alignment horizontal="center" vertical="center"/>
      <protection locked="0"/>
    </xf>
    <xf numFmtId="177" fontId="9" fillId="0" borderId="4" xfId="3" applyNumberFormat="1" applyFont="1" applyBorder="1" applyProtection="1">
      <alignment vertical="center"/>
      <protection locked="0"/>
    </xf>
    <xf numFmtId="176" fontId="9" fillId="0" borderId="4" xfId="3" applyNumberFormat="1" applyFont="1" applyBorder="1" applyProtection="1">
      <alignment vertical="center"/>
      <protection locked="0"/>
    </xf>
    <xf numFmtId="0" fontId="9" fillId="0" borderId="5" xfId="3" applyFont="1" applyBorder="1" applyAlignment="1" applyProtection="1">
      <alignment horizontal="center" vertical="center"/>
      <protection locked="0"/>
    </xf>
    <xf numFmtId="0" fontId="9" fillId="0" borderId="5" xfId="3" applyFont="1" applyBorder="1" applyProtection="1">
      <alignment vertical="center"/>
    </xf>
    <xf numFmtId="0" fontId="9" fillId="0" borderId="5" xfId="3" applyFont="1" applyBorder="1" applyProtection="1">
      <alignment vertical="center"/>
      <protection locked="0"/>
    </xf>
    <xf numFmtId="178" fontId="9" fillId="0" borderId="5" xfId="3" applyNumberFormat="1" applyFont="1" applyBorder="1" applyAlignment="1" applyProtection="1">
      <alignment horizontal="center" vertical="center"/>
      <protection locked="0"/>
    </xf>
    <xf numFmtId="177" fontId="9" fillId="0" borderId="5" xfId="3" applyNumberFormat="1" applyFont="1" applyBorder="1" applyProtection="1">
      <alignment vertical="center"/>
      <protection locked="0"/>
    </xf>
    <xf numFmtId="0" fontId="12" fillId="0" borderId="5" xfId="3" applyFont="1" applyBorder="1" applyProtection="1">
      <alignment vertical="center"/>
      <protection locked="0"/>
    </xf>
    <xf numFmtId="0" fontId="2" fillId="0" borderId="5" xfId="3" applyFont="1" applyBorder="1" applyProtection="1">
      <alignment vertical="center"/>
      <protection locked="0"/>
    </xf>
    <xf numFmtId="176" fontId="9" fillId="0" borderId="5" xfId="3" applyNumberFormat="1" applyFont="1" applyBorder="1" applyProtection="1">
      <alignment vertical="center"/>
      <protection locked="0"/>
    </xf>
    <xf numFmtId="0" fontId="7" fillId="0" borderId="5" xfId="3" applyFont="1" applyBorder="1" applyProtection="1">
      <alignment vertical="center"/>
      <protection locked="0"/>
    </xf>
    <xf numFmtId="0" fontId="9" fillId="0" borderId="0" xfId="3" applyFont="1" applyBorder="1">
      <alignment vertical="center"/>
    </xf>
    <xf numFmtId="0" fontId="9" fillId="0" borderId="0" xfId="3" applyFont="1" applyBorder="1" applyAlignment="1">
      <alignment horizontal="center" vertical="center"/>
    </xf>
    <xf numFmtId="176" fontId="9" fillId="0" borderId="0" xfId="3" applyNumberFormat="1" applyFont="1" applyBorder="1">
      <alignment vertical="center"/>
    </xf>
    <xf numFmtId="5" fontId="9" fillId="0" borderId="0" xfId="3" applyNumberFormat="1" applyFont="1" applyBorder="1">
      <alignment vertical="center"/>
    </xf>
    <xf numFmtId="0" fontId="7" fillId="0" borderId="0" xfId="2" applyFont="1" applyBorder="1"/>
    <xf numFmtId="0" fontId="13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7" fillId="0" borderId="0" xfId="2" applyFont="1" applyFill="1" applyBorder="1"/>
    <xf numFmtId="0" fontId="14" fillId="0" borderId="0" xfId="3" applyFont="1" applyAlignment="1">
      <alignment horizontal="center" vertical="center"/>
    </xf>
    <xf numFmtId="56" fontId="14" fillId="0" borderId="0" xfId="3" applyNumberFormat="1" applyFont="1" applyAlignment="1">
      <alignment horizontal="center" vertical="center" wrapText="1"/>
    </xf>
    <xf numFmtId="0" fontId="14" fillId="0" borderId="0" xfId="3" applyFont="1">
      <alignment vertical="center"/>
    </xf>
    <xf numFmtId="0" fontId="14" fillId="0" borderId="0" xfId="3" applyFont="1" applyAlignment="1">
      <alignment horizontal="left" vertical="center"/>
    </xf>
    <xf numFmtId="0" fontId="14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56" fontId="14" fillId="2" borderId="0" xfId="3" applyNumberFormat="1" applyFont="1" applyFill="1" applyAlignment="1">
      <alignment horizontal="center" vertical="center" wrapText="1"/>
    </xf>
    <xf numFmtId="0" fontId="14" fillId="2" borderId="0" xfId="3" applyFont="1" applyFill="1">
      <alignment vertical="center"/>
    </xf>
    <xf numFmtId="0" fontId="15" fillId="2" borderId="4" xfId="3" applyFont="1" applyFill="1" applyBorder="1" applyAlignment="1">
      <alignment horizontal="center" vertical="center"/>
    </xf>
    <xf numFmtId="0" fontId="16" fillId="2" borderId="4" xfId="3" applyFont="1" applyFill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5" fontId="9" fillId="0" borderId="7" xfId="3" applyNumberFormat="1" applyFont="1" applyBorder="1" applyAlignment="1">
      <alignment horizontal="center" vertical="center"/>
    </xf>
    <xf numFmtId="0" fontId="9" fillId="0" borderId="8" xfId="3" applyFont="1" applyBorder="1" applyAlignment="1" applyProtection="1">
      <alignment horizontal="center" vertical="center"/>
      <protection locked="0"/>
    </xf>
    <xf numFmtId="0" fontId="9" fillId="0" borderId="9" xfId="3" applyFont="1" applyBorder="1">
      <alignment vertical="center"/>
    </xf>
    <xf numFmtId="5" fontId="9" fillId="0" borderId="7" xfId="3" applyNumberFormat="1" applyFont="1" applyBorder="1">
      <alignment vertical="center"/>
    </xf>
    <xf numFmtId="178" fontId="9" fillId="0" borderId="8" xfId="3" applyNumberFormat="1" applyFont="1" applyBorder="1" applyAlignment="1" applyProtection="1">
      <alignment horizontal="center" vertical="center"/>
      <protection locked="0"/>
    </xf>
    <xf numFmtId="0" fontId="9" fillId="0" borderId="7" xfId="3" applyFont="1" applyBorder="1">
      <alignment vertical="center"/>
    </xf>
    <xf numFmtId="5" fontId="9" fillId="0" borderId="0" xfId="3" applyNumberFormat="1" applyFont="1" applyBorder="1" applyAlignment="1">
      <alignment horizontal="center" vertical="center"/>
    </xf>
    <xf numFmtId="5" fontId="9" fillId="2" borderId="4" xfId="3" applyNumberFormat="1" applyFont="1" applyFill="1" applyBorder="1">
      <alignment vertical="center"/>
    </xf>
    <xf numFmtId="5" fontId="9" fillId="2" borderId="8" xfId="3" applyNumberFormat="1" applyFont="1" applyFill="1" applyBorder="1">
      <alignment vertical="center"/>
    </xf>
    <xf numFmtId="0" fontId="10" fillId="0" borderId="10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4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1210" xfId="2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quash-japan.com/modules/members3/index.php?id=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topLeftCell="A34" zoomScale="154" zoomScaleNormal="100" zoomScaleSheetLayoutView="154" workbookViewId="0">
      <selection activeCell="E110" sqref="E110"/>
    </sheetView>
  </sheetViews>
  <sheetFormatPr defaultRowHeight="11.25" x14ac:dyDescent="0.15"/>
  <cols>
    <col min="1" max="1" width="25.875" style="41" customWidth="1"/>
    <col min="2" max="3" width="11.375" style="41" customWidth="1"/>
    <col min="4" max="4" width="15.75" style="41" customWidth="1"/>
    <col min="5" max="5" width="9.625" style="2" customWidth="1"/>
    <col min="6" max="6" width="19.5" style="2" customWidth="1"/>
    <col min="7" max="7" width="12.375" style="2" customWidth="1"/>
    <col min="8" max="8" width="17" style="2" customWidth="1"/>
    <col min="9" max="9" width="15.875" style="2" customWidth="1"/>
    <col min="10" max="10" width="9.125" style="2" customWidth="1"/>
    <col min="11" max="11" width="36.5" style="2" bestFit="1" customWidth="1"/>
    <col min="12" max="12" width="11" style="2" customWidth="1"/>
    <col min="13" max="13" width="9.75" style="2" customWidth="1"/>
    <col min="14" max="16384" width="9" style="2"/>
  </cols>
  <sheetData>
    <row r="1" spans="1:13" s="1" customFormat="1" ht="2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28.25" customHeight="1" x14ac:dyDescent="0.15">
      <c r="A2" s="63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4" customFormat="1" ht="6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7" customFormat="1" ht="15" customHeight="1" x14ac:dyDescent="0.15">
      <c r="A4" s="5" t="s">
        <v>1</v>
      </c>
      <c r="B4" s="67"/>
      <c r="C4" s="68"/>
      <c r="D4" s="69"/>
      <c r="E4" s="6"/>
      <c r="F4" s="6"/>
      <c r="G4" s="6"/>
      <c r="H4" s="6"/>
      <c r="I4" s="6"/>
      <c r="J4" s="6"/>
      <c r="K4" s="6"/>
      <c r="L4" s="6"/>
    </row>
    <row r="5" spans="1:13" s="7" customFormat="1" ht="15" customHeight="1" x14ac:dyDescent="0.15">
      <c r="A5" s="8" t="s">
        <v>2</v>
      </c>
      <c r="B5" s="70"/>
      <c r="C5" s="71"/>
      <c r="D5" s="72"/>
      <c r="E5" s="6"/>
      <c r="F5" s="6"/>
      <c r="G5" s="6"/>
      <c r="H5" s="6"/>
      <c r="I5" s="6"/>
      <c r="J5" s="6"/>
      <c r="K5" s="6"/>
      <c r="L5" s="6"/>
    </row>
    <row r="6" spans="1:13" s="7" customFormat="1" ht="15" customHeight="1" x14ac:dyDescent="0.15">
      <c r="A6" s="8" t="s">
        <v>3</v>
      </c>
      <c r="B6" s="70"/>
      <c r="C6" s="71"/>
      <c r="D6" s="72"/>
      <c r="E6" s="6"/>
      <c r="F6" s="6"/>
      <c r="G6" s="6"/>
      <c r="H6" s="6"/>
      <c r="I6" s="6"/>
      <c r="J6" s="6"/>
      <c r="K6" s="6"/>
      <c r="L6" s="6"/>
    </row>
    <row r="7" spans="1:13" s="7" customFormat="1" ht="15" customHeight="1" x14ac:dyDescent="0.15">
      <c r="A7" s="8" t="s">
        <v>4</v>
      </c>
      <c r="B7" s="70"/>
      <c r="C7" s="71"/>
      <c r="D7" s="72"/>
      <c r="E7" s="61"/>
      <c r="F7" s="62"/>
      <c r="G7" s="62"/>
      <c r="H7" s="62"/>
      <c r="I7" s="62"/>
      <c r="J7" s="6"/>
      <c r="K7" s="6"/>
      <c r="L7" s="6"/>
    </row>
    <row r="8" spans="1:13" s="7" customFormat="1" ht="15" customHeight="1" thickBot="1" x14ac:dyDescent="0.2">
      <c r="A8" s="9" t="s">
        <v>5</v>
      </c>
      <c r="B8" s="58"/>
      <c r="C8" s="59"/>
      <c r="D8" s="60"/>
      <c r="E8" s="6"/>
      <c r="F8" s="6"/>
      <c r="G8" s="6"/>
      <c r="H8" s="6"/>
      <c r="I8" s="6"/>
      <c r="J8" s="6"/>
      <c r="K8" s="6"/>
      <c r="L8" s="6"/>
    </row>
    <row r="9" spans="1:13" s="4" customFormat="1" ht="6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s="4" customFormat="1" ht="6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s="4" customFormat="1" ht="33" customHeight="1" x14ac:dyDescent="0.15">
      <c r="A11" s="10" t="s">
        <v>6</v>
      </c>
      <c r="B11" s="11" t="s">
        <v>7</v>
      </c>
      <c r="C11" s="11" t="s">
        <v>40</v>
      </c>
      <c r="D11" s="10" t="s">
        <v>8</v>
      </c>
      <c r="E11" s="11" t="s">
        <v>9</v>
      </c>
      <c r="F11" s="11" t="s">
        <v>10</v>
      </c>
      <c r="G11" s="11" t="s">
        <v>11</v>
      </c>
      <c r="H11" s="12" t="s">
        <v>12</v>
      </c>
      <c r="I11" s="12" t="s">
        <v>13</v>
      </c>
      <c r="J11" s="11" t="s">
        <v>14</v>
      </c>
      <c r="K11" s="11" t="s">
        <v>15</v>
      </c>
      <c r="L11" s="11" t="s">
        <v>16</v>
      </c>
      <c r="M11" s="11" t="s">
        <v>17</v>
      </c>
    </row>
    <row r="12" spans="1:13" s="4" customFormat="1" ht="15" customHeight="1" x14ac:dyDescent="0.15">
      <c r="A12" s="13"/>
      <c r="B12" s="14" t="str">
        <f>IF(AND(A12&lt;&gt;"",F12&lt;&gt;""),VLOOKUP(A12&amp;":"&amp;F12,H$47:I94,2,FALSE),"")</f>
        <v/>
      </c>
      <c r="C12" s="14"/>
      <c r="D12" s="13"/>
      <c r="E12" s="15"/>
      <c r="F12" s="15"/>
      <c r="G12" s="15"/>
      <c r="H12" s="16"/>
      <c r="I12" s="56">
        <f>H12*1130</f>
        <v>0</v>
      </c>
      <c r="J12" s="17"/>
      <c r="K12" s="15" t="s">
        <v>48</v>
      </c>
      <c r="L12" s="15"/>
      <c r="M12" s="18"/>
    </row>
    <row r="13" spans="1:13" s="4" customFormat="1" ht="15" customHeight="1" x14ac:dyDescent="0.15">
      <c r="A13" s="13"/>
      <c r="B13" s="14" t="str">
        <f>IF(AND(A13&lt;&gt;"",F13&lt;&gt;""),VLOOKUP(A13&amp;":"&amp;F13,H$47:I95,2,FALSE),"")</f>
        <v/>
      </c>
      <c r="C13" s="14"/>
      <c r="D13" s="13"/>
      <c r="E13" s="15"/>
      <c r="F13" s="15"/>
      <c r="G13" s="15"/>
      <c r="H13" s="16"/>
      <c r="I13" s="56">
        <f t="shared" ref="I13:I37" si="0">H13*1130</f>
        <v>0</v>
      </c>
      <c r="J13" s="17"/>
      <c r="K13" s="15"/>
      <c r="L13" s="15"/>
      <c r="M13" s="18"/>
    </row>
    <row r="14" spans="1:13" s="4" customFormat="1" ht="15" customHeight="1" x14ac:dyDescent="0.15">
      <c r="A14" s="19"/>
      <c r="B14" s="14" t="str">
        <f>IF(AND(A14&lt;&gt;"",F14&lt;&gt;""),VLOOKUP(A14&amp;":"&amp;F14,H$47:I96,2,FALSE),"")</f>
        <v/>
      </c>
      <c r="C14" s="20"/>
      <c r="D14" s="19"/>
      <c r="E14" s="21"/>
      <c r="F14" s="21"/>
      <c r="G14" s="21"/>
      <c r="H14" s="22"/>
      <c r="I14" s="56">
        <f t="shared" si="0"/>
        <v>0</v>
      </c>
      <c r="J14" s="23"/>
      <c r="K14" s="24"/>
      <c r="L14" s="25"/>
      <c r="M14" s="26"/>
    </row>
    <row r="15" spans="1:13" s="4" customFormat="1" ht="15" customHeight="1" x14ac:dyDescent="0.15">
      <c r="A15" s="19"/>
      <c r="B15" s="14" t="str">
        <f>IF(AND(A15&lt;&gt;"",F15&lt;&gt;""),VLOOKUP(A15&amp;":"&amp;F15,H$47:I97,2,FALSE),"")</f>
        <v/>
      </c>
      <c r="C15" s="20"/>
      <c r="D15" s="19"/>
      <c r="E15" s="21"/>
      <c r="F15" s="21"/>
      <c r="G15" s="21"/>
      <c r="H15" s="22"/>
      <c r="I15" s="56">
        <f t="shared" si="0"/>
        <v>0</v>
      </c>
      <c r="J15" s="23"/>
      <c r="K15" s="24"/>
      <c r="L15" s="21"/>
      <c r="M15" s="26"/>
    </row>
    <row r="16" spans="1:13" s="4" customFormat="1" ht="15" customHeight="1" x14ac:dyDescent="0.15">
      <c r="A16" s="19"/>
      <c r="B16" s="14" t="str">
        <f>IF(AND(A16&lt;&gt;"",F16&lt;&gt;""),VLOOKUP(A16&amp;":"&amp;F16,H$47:I98,2,FALSE),"")</f>
        <v/>
      </c>
      <c r="C16" s="20"/>
      <c r="D16" s="19"/>
      <c r="E16" s="21"/>
      <c r="F16" s="21"/>
      <c r="G16" s="21"/>
      <c r="H16" s="22"/>
      <c r="I16" s="56">
        <f t="shared" si="0"/>
        <v>0</v>
      </c>
      <c r="J16" s="23"/>
      <c r="K16" s="24"/>
      <c r="L16" s="21"/>
      <c r="M16" s="26"/>
    </row>
    <row r="17" spans="1:13" s="4" customFormat="1" ht="15" customHeight="1" x14ac:dyDescent="0.15">
      <c r="A17" s="19"/>
      <c r="B17" s="14" t="str">
        <f>IF(AND(A17&lt;&gt;"",F17&lt;&gt;""),VLOOKUP(A17&amp;":"&amp;F17,H$47:I99,2,FALSE),"")</f>
        <v/>
      </c>
      <c r="C17" s="20"/>
      <c r="D17" s="19"/>
      <c r="E17" s="21"/>
      <c r="F17" s="21"/>
      <c r="G17" s="21"/>
      <c r="H17" s="22"/>
      <c r="I17" s="56">
        <f t="shared" si="0"/>
        <v>0</v>
      </c>
      <c r="J17" s="23"/>
      <c r="K17" s="24"/>
      <c r="L17" s="21"/>
      <c r="M17" s="26"/>
    </row>
    <row r="18" spans="1:13" s="4" customFormat="1" ht="15" customHeight="1" x14ac:dyDescent="0.15">
      <c r="A18" s="19"/>
      <c r="B18" s="14" t="str">
        <f>IF(AND(A18&lt;&gt;"",F18&lt;&gt;""),VLOOKUP(A18&amp;":"&amp;F18,H$47:I100,2,FALSE),"")</f>
        <v/>
      </c>
      <c r="C18" s="20"/>
      <c r="D18" s="19"/>
      <c r="E18" s="21"/>
      <c r="F18" s="21"/>
      <c r="G18" s="21"/>
      <c r="H18" s="22"/>
      <c r="I18" s="56">
        <f t="shared" si="0"/>
        <v>0</v>
      </c>
      <c r="J18" s="23"/>
      <c r="K18" s="24"/>
      <c r="L18" s="21"/>
      <c r="M18" s="26"/>
    </row>
    <row r="19" spans="1:13" s="4" customFormat="1" ht="15" customHeight="1" x14ac:dyDescent="0.15">
      <c r="A19" s="19"/>
      <c r="B19" s="14" t="str">
        <f>IF(AND(A19&lt;&gt;"",F19&lt;&gt;""),VLOOKUP(A19&amp;":"&amp;F19,H$47:I101,2,FALSE),"")</f>
        <v/>
      </c>
      <c r="C19" s="20"/>
      <c r="D19" s="19"/>
      <c r="E19" s="21"/>
      <c r="F19" s="21"/>
      <c r="G19" s="21"/>
      <c r="H19" s="22"/>
      <c r="I19" s="56">
        <f t="shared" si="0"/>
        <v>0</v>
      </c>
      <c r="J19" s="23"/>
      <c r="K19" s="24"/>
      <c r="L19" s="21"/>
      <c r="M19" s="26"/>
    </row>
    <row r="20" spans="1:13" s="4" customFormat="1" ht="15" customHeight="1" x14ac:dyDescent="0.15">
      <c r="A20" s="19"/>
      <c r="B20" s="14" t="str">
        <f>IF(AND(A20&lt;&gt;"",F20&lt;&gt;""),VLOOKUP(A20&amp;":"&amp;F20,H$47:I102,2,FALSE),"")</f>
        <v/>
      </c>
      <c r="C20" s="20"/>
      <c r="D20" s="19"/>
      <c r="E20" s="21"/>
      <c r="F20" s="21"/>
      <c r="G20" s="21"/>
      <c r="H20" s="22"/>
      <c r="I20" s="56">
        <f t="shared" si="0"/>
        <v>0</v>
      </c>
      <c r="J20" s="23"/>
      <c r="K20" s="24"/>
      <c r="L20" s="21"/>
      <c r="M20" s="26"/>
    </row>
    <row r="21" spans="1:13" s="4" customFormat="1" ht="15" customHeight="1" x14ac:dyDescent="0.15">
      <c r="A21" s="19"/>
      <c r="B21" s="14" t="str">
        <f>IF(AND(A21&lt;&gt;"",F21&lt;&gt;""),VLOOKUP(A21&amp;":"&amp;F21,H$47:I103,2,FALSE),"")</f>
        <v/>
      </c>
      <c r="C21" s="20"/>
      <c r="D21" s="19"/>
      <c r="E21" s="21"/>
      <c r="F21" s="21"/>
      <c r="G21" s="21"/>
      <c r="H21" s="22"/>
      <c r="I21" s="56">
        <f t="shared" si="0"/>
        <v>0</v>
      </c>
      <c r="J21" s="23"/>
      <c r="K21" s="24"/>
      <c r="L21" s="21"/>
      <c r="M21" s="26"/>
    </row>
    <row r="22" spans="1:13" s="4" customFormat="1" ht="15" customHeight="1" x14ac:dyDescent="0.15">
      <c r="A22" s="19"/>
      <c r="B22" s="14" t="str">
        <f>IF(AND(A22&lt;&gt;"",F22&lt;&gt;""),VLOOKUP(A22&amp;":"&amp;F22,H$47:I104,2,FALSE),"")</f>
        <v/>
      </c>
      <c r="C22" s="20"/>
      <c r="D22" s="19"/>
      <c r="E22" s="21"/>
      <c r="F22" s="21"/>
      <c r="G22" s="21"/>
      <c r="H22" s="22"/>
      <c r="I22" s="56">
        <f t="shared" si="0"/>
        <v>0</v>
      </c>
      <c r="J22" s="23"/>
      <c r="K22" s="24"/>
      <c r="L22" s="21"/>
      <c r="M22" s="26"/>
    </row>
    <row r="23" spans="1:13" s="4" customFormat="1" ht="15" customHeight="1" x14ac:dyDescent="0.15">
      <c r="A23" s="19"/>
      <c r="B23" s="14" t="str">
        <f>IF(AND(A23&lt;&gt;"",F23&lt;&gt;""),VLOOKUP(A23&amp;":"&amp;F23,H$47:I105,2,FALSE),"")</f>
        <v/>
      </c>
      <c r="C23" s="20"/>
      <c r="D23" s="19"/>
      <c r="E23" s="21"/>
      <c r="F23" s="21"/>
      <c r="G23" s="21"/>
      <c r="H23" s="22"/>
      <c r="I23" s="56">
        <f t="shared" si="0"/>
        <v>0</v>
      </c>
      <c r="J23" s="23"/>
      <c r="K23" s="24"/>
      <c r="L23" s="21"/>
      <c r="M23" s="26"/>
    </row>
    <row r="24" spans="1:13" s="4" customFormat="1" ht="15" customHeight="1" x14ac:dyDescent="0.15">
      <c r="A24" s="19"/>
      <c r="B24" s="14" t="str">
        <f>IF(AND(A24&lt;&gt;"",F24&lt;&gt;""),VLOOKUP(A24&amp;":"&amp;F24,H$47:I106,2,FALSE),"")</f>
        <v/>
      </c>
      <c r="C24" s="20"/>
      <c r="D24" s="19"/>
      <c r="E24" s="21"/>
      <c r="F24" s="21"/>
      <c r="G24" s="21"/>
      <c r="H24" s="22"/>
      <c r="I24" s="56">
        <f t="shared" si="0"/>
        <v>0</v>
      </c>
      <c r="J24" s="23"/>
      <c r="K24" s="24"/>
      <c r="L24" s="21"/>
      <c r="M24" s="26"/>
    </row>
    <row r="25" spans="1:13" s="4" customFormat="1" ht="15" customHeight="1" x14ac:dyDescent="0.15">
      <c r="A25" s="19"/>
      <c r="B25" s="14" t="str">
        <f>IF(AND(A25&lt;&gt;"",F25&lt;&gt;""),VLOOKUP(A25&amp;":"&amp;F25,H$47:I107,2,FALSE),"")</f>
        <v/>
      </c>
      <c r="C25" s="20"/>
      <c r="D25" s="19"/>
      <c r="E25" s="21"/>
      <c r="F25" s="21"/>
      <c r="G25" s="21"/>
      <c r="H25" s="22"/>
      <c r="I25" s="56">
        <f t="shared" si="0"/>
        <v>0</v>
      </c>
      <c r="J25" s="23"/>
      <c r="K25" s="24"/>
      <c r="L25" s="21"/>
      <c r="M25" s="26"/>
    </row>
    <row r="26" spans="1:13" s="4" customFormat="1" ht="15" customHeight="1" x14ac:dyDescent="0.15">
      <c r="A26" s="19"/>
      <c r="B26" s="14" t="str">
        <f>IF(AND(A26&lt;&gt;"",F26&lt;&gt;""),VLOOKUP(A26&amp;":"&amp;F26,H$47:I108,2,FALSE),"")</f>
        <v/>
      </c>
      <c r="C26" s="20"/>
      <c r="D26" s="19"/>
      <c r="E26" s="21"/>
      <c r="F26" s="21"/>
      <c r="G26" s="21"/>
      <c r="H26" s="22"/>
      <c r="I26" s="56">
        <f t="shared" si="0"/>
        <v>0</v>
      </c>
      <c r="J26" s="23"/>
      <c r="K26" s="24"/>
      <c r="L26" s="21"/>
      <c r="M26" s="26"/>
    </row>
    <row r="27" spans="1:13" s="4" customFormat="1" ht="15" customHeight="1" x14ac:dyDescent="0.15">
      <c r="A27" s="19"/>
      <c r="B27" s="14" t="str">
        <f>IF(AND(A27&lt;&gt;"",F27&lt;&gt;""),VLOOKUP(A27&amp;":"&amp;F27,H$47:I109,2,FALSE),"")</f>
        <v/>
      </c>
      <c r="C27" s="20"/>
      <c r="D27" s="19"/>
      <c r="E27" s="21"/>
      <c r="F27" s="21"/>
      <c r="G27" s="21"/>
      <c r="H27" s="22"/>
      <c r="I27" s="56">
        <f t="shared" si="0"/>
        <v>0</v>
      </c>
      <c r="J27" s="23"/>
      <c r="K27" s="24"/>
      <c r="L27" s="21"/>
      <c r="M27" s="26"/>
    </row>
    <row r="28" spans="1:13" s="4" customFormat="1" ht="15" customHeight="1" x14ac:dyDescent="0.15">
      <c r="A28" s="19"/>
      <c r="B28" s="14" t="str">
        <f>IF(AND(A28&lt;&gt;"",F28&lt;&gt;""),VLOOKUP(A28&amp;":"&amp;F28,H$47:I110,2,FALSE),"")</f>
        <v/>
      </c>
      <c r="C28" s="20"/>
      <c r="D28" s="19"/>
      <c r="E28" s="21"/>
      <c r="F28" s="21"/>
      <c r="G28" s="21"/>
      <c r="H28" s="22"/>
      <c r="I28" s="56">
        <f t="shared" si="0"/>
        <v>0</v>
      </c>
      <c r="J28" s="23"/>
      <c r="K28" s="24"/>
      <c r="L28" s="21"/>
      <c r="M28" s="26"/>
    </row>
    <row r="29" spans="1:13" s="4" customFormat="1" ht="15" customHeight="1" x14ac:dyDescent="0.15">
      <c r="A29" s="19"/>
      <c r="B29" s="14" t="str">
        <f>IF(AND(A29&lt;&gt;"",F29&lt;&gt;""),VLOOKUP(A29&amp;":"&amp;F29,H$47:I111,2,FALSE),"")</f>
        <v/>
      </c>
      <c r="C29" s="20"/>
      <c r="D29" s="19"/>
      <c r="E29" s="21"/>
      <c r="F29" s="21"/>
      <c r="G29" s="21"/>
      <c r="H29" s="22"/>
      <c r="I29" s="56">
        <f t="shared" si="0"/>
        <v>0</v>
      </c>
      <c r="J29" s="23"/>
      <c r="K29" s="24"/>
      <c r="L29" s="21"/>
      <c r="M29" s="26"/>
    </row>
    <row r="30" spans="1:13" s="4" customFormat="1" ht="15" customHeight="1" x14ac:dyDescent="0.15">
      <c r="A30" s="19"/>
      <c r="B30" s="14" t="str">
        <f>IF(AND(A30&lt;&gt;"",F30&lt;&gt;""),VLOOKUP(A30&amp;":"&amp;F30,H$47:I112,2,FALSE),"")</f>
        <v/>
      </c>
      <c r="C30" s="20"/>
      <c r="D30" s="19"/>
      <c r="E30" s="21"/>
      <c r="F30" s="21"/>
      <c r="G30" s="21"/>
      <c r="H30" s="22"/>
      <c r="I30" s="56">
        <f t="shared" si="0"/>
        <v>0</v>
      </c>
      <c r="J30" s="23"/>
      <c r="K30" s="27"/>
      <c r="L30" s="21"/>
      <c r="M30" s="26"/>
    </row>
    <row r="31" spans="1:13" s="4" customFormat="1" ht="15" customHeight="1" x14ac:dyDescent="0.15">
      <c r="A31" s="19"/>
      <c r="B31" s="14" t="str">
        <f>IF(AND(A31&lt;&gt;"",F31&lt;&gt;""),VLOOKUP(A31&amp;":"&amp;F31,H$47:I113,2,FALSE),"")</f>
        <v/>
      </c>
      <c r="C31" s="20"/>
      <c r="D31" s="19"/>
      <c r="E31" s="21"/>
      <c r="F31" s="21"/>
      <c r="G31" s="21"/>
      <c r="H31" s="22"/>
      <c r="I31" s="56">
        <f t="shared" si="0"/>
        <v>0</v>
      </c>
      <c r="J31" s="23"/>
      <c r="K31" s="24"/>
      <c r="L31" s="21"/>
      <c r="M31" s="26"/>
    </row>
    <row r="32" spans="1:13" s="4" customFormat="1" ht="15" customHeight="1" x14ac:dyDescent="0.15">
      <c r="A32" s="19"/>
      <c r="B32" s="14" t="str">
        <f>IF(AND(A32&lt;&gt;"",F32&lt;&gt;""),VLOOKUP(A32&amp;":"&amp;F32,H$47:I114,2,FALSE),"")</f>
        <v/>
      </c>
      <c r="C32" s="20"/>
      <c r="D32" s="19"/>
      <c r="E32" s="21"/>
      <c r="F32" s="21"/>
      <c r="G32" s="21"/>
      <c r="H32" s="22"/>
      <c r="I32" s="56">
        <f t="shared" si="0"/>
        <v>0</v>
      </c>
      <c r="J32" s="23"/>
      <c r="K32" s="24"/>
      <c r="L32" s="21"/>
      <c r="M32" s="26"/>
    </row>
    <row r="33" spans="1:13" s="4" customFormat="1" ht="15" customHeight="1" x14ac:dyDescent="0.15">
      <c r="A33" s="13"/>
      <c r="B33" s="14" t="str">
        <f>IF(AND(A33&lt;&gt;"",F33&lt;&gt;""),VLOOKUP(A33&amp;":"&amp;F33,H$47:I115,2,FALSE),"")</f>
        <v/>
      </c>
      <c r="C33" s="14"/>
      <c r="D33" s="13"/>
      <c r="E33" s="15"/>
      <c r="F33" s="15"/>
      <c r="G33" s="15"/>
      <c r="H33" s="16"/>
      <c r="I33" s="56">
        <f t="shared" si="0"/>
        <v>0</v>
      </c>
      <c r="J33" s="17"/>
      <c r="K33" s="15"/>
      <c r="L33" s="15"/>
      <c r="M33" s="18"/>
    </row>
    <row r="34" spans="1:13" s="4" customFormat="1" ht="15" customHeight="1" x14ac:dyDescent="0.15">
      <c r="A34" s="13"/>
      <c r="B34" s="14" t="str">
        <f>IF(AND(A34&lt;&gt;"",F34&lt;&gt;""),VLOOKUP(A34&amp;":"&amp;F34,H$47:I116,2,FALSE),"")</f>
        <v/>
      </c>
      <c r="C34" s="14"/>
      <c r="D34" s="13"/>
      <c r="E34" s="15"/>
      <c r="F34" s="15"/>
      <c r="G34" s="15"/>
      <c r="H34" s="16"/>
      <c r="I34" s="56">
        <f t="shared" si="0"/>
        <v>0</v>
      </c>
      <c r="J34" s="17"/>
      <c r="K34" s="15"/>
      <c r="L34" s="15"/>
      <c r="M34" s="18"/>
    </row>
    <row r="35" spans="1:13" s="4" customFormat="1" ht="15" customHeight="1" x14ac:dyDescent="0.15">
      <c r="A35" s="13"/>
      <c r="B35" s="14" t="str">
        <f>IF(AND(A35&lt;&gt;"",F35&lt;&gt;""),VLOOKUP(A35&amp;":"&amp;F35,H$47:I117,2,FALSE),"")</f>
        <v/>
      </c>
      <c r="C35" s="14"/>
      <c r="D35" s="13"/>
      <c r="E35" s="15"/>
      <c r="F35" s="15"/>
      <c r="G35" s="15"/>
      <c r="H35" s="16"/>
      <c r="I35" s="56">
        <f t="shared" si="0"/>
        <v>0</v>
      </c>
      <c r="J35" s="17"/>
      <c r="K35" s="15"/>
      <c r="L35" s="15"/>
      <c r="M35" s="18"/>
    </row>
    <row r="36" spans="1:13" s="4" customFormat="1" ht="15" customHeight="1" x14ac:dyDescent="0.15">
      <c r="A36" s="13"/>
      <c r="B36" s="14" t="str">
        <f>IF(AND(A36&lt;&gt;"",F36&lt;&gt;""),VLOOKUP(A36&amp;":"&amp;F36,H$47:I118,2,FALSE),"")</f>
        <v/>
      </c>
      <c r="C36" s="14"/>
      <c r="D36" s="13"/>
      <c r="E36" s="15"/>
      <c r="F36" s="15"/>
      <c r="G36" s="15"/>
      <c r="H36" s="16"/>
      <c r="I36" s="56">
        <f t="shared" si="0"/>
        <v>0</v>
      </c>
      <c r="J36" s="17"/>
      <c r="K36" s="15"/>
      <c r="L36" s="15"/>
      <c r="M36" s="18"/>
    </row>
    <row r="37" spans="1:13" s="4" customFormat="1" ht="15" customHeight="1" thickBot="1" x14ac:dyDescent="0.2">
      <c r="A37" s="50"/>
      <c r="B37" s="14" t="str">
        <f>IF(AND(A37&lt;&gt;"",F37&lt;&gt;""),VLOOKUP(A37&amp;":"&amp;F37,H$47:I119,2,FALSE),"")</f>
        <v/>
      </c>
      <c r="C37" s="14"/>
      <c r="D37" s="13"/>
      <c r="E37" s="15"/>
      <c r="F37" s="15"/>
      <c r="G37" s="15"/>
      <c r="H37" s="53"/>
      <c r="I37" s="57">
        <f t="shared" si="0"/>
        <v>0</v>
      </c>
      <c r="J37" s="17"/>
      <c r="K37" s="15"/>
      <c r="L37" s="15"/>
      <c r="M37" s="18"/>
    </row>
    <row r="38" spans="1:13" s="4" customFormat="1" ht="15" customHeight="1" thickBot="1" x14ac:dyDescent="0.2">
      <c r="A38" s="48" t="s">
        <v>38</v>
      </c>
      <c r="B38" s="51">
        <f>SUM(B12:B37)</f>
        <v>0</v>
      </c>
      <c r="C38" s="28"/>
      <c r="D38" s="29"/>
      <c r="E38" s="28"/>
      <c r="F38" s="28"/>
      <c r="G38" s="28"/>
      <c r="H38" s="54" t="s">
        <v>39</v>
      </c>
      <c r="I38" s="52">
        <f>SUM(I12:I37)</f>
        <v>0</v>
      </c>
      <c r="J38" s="28"/>
      <c r="K38" s="28"/>
      <c r="L38" s="28"/>
      <c r="M38" s="30"/>
    </row>
    <row r="39" spans="1:13" s="4" customFormat="1" ht="15" customHeight="1" thickBot="1" x14ac:dyDescent="0.2">
      <c r="A39" s="48" t="s">
        <v>37</v>
      </c>
      <c r="B39" s="49">
        <f>B38+I38</f>
        <v>0</v>
      </c>
      <c r="C39" s="55"/>
      <c r="D39" s="29"/>
      <c r="E39" s="28"/>
      <c r="F39" s="28"/>
      <c r="G39" s="28"/>
      <c r="H39" s="28"/>
      <c r="I39" s="31"/>
      <c r="J39" s="28"/>
      <c r="K39" s="30"/>
      <c r="L39" s="28"/>
      <c r="M39" s="28"/>
    </row>
    <row r="40" spans="1:13" ht="13.5" x14ac:dyDescent="0.15">
      <c r="A40" s="32"/>
      <c r="B40" s="2"/>
      <c r="C40" s="2"/>
      <c r="D40" s="32"/>
      <c r="G40" s="33"/>
      <c r="I40" s="34" t="s">
        <v>18</v>
      </c>
    </row>
    <row r="41" spans="1:13" ht="13.5" x14ac:dyDescent="0.15">
      <c r="A41" s="32" t="s">
        <v>49</v>
      </c>
      <c r="B41" s="2"/>
      <c r="C41" s="2"/>
      <c r="D41" s="32"/>
      <c r="G41" s="33"/>
      <c r="I41" s="34"/>
    </row>
    <row r="42" spans="1:13" x14ac:dyDescent="0.15">
      <c r="A42" s="35" t="s">
        <v>19</v>
      </c>
      <c r="B42" s="2"/>
      <c r="C42" s="2"/>
      <c r="D42" s="35"/>
    </row>
    <row r="43" spans="1:13" x14ac:dyDescent="0.15">
      <c r="A43" s="35" t="s">
        <v>20</v>
      </c>
      <c r="B43" s="2"/>
      <c r="C43" s="2"/>
      <c r="D43" s="35"/>
    </row>
    <row r="44" spans="1:13" x14ac:dyDescent="0.15">
      <c r="A44" s="35" t="s">
        <v>41</v>
      </c>
      <c r="B44" s="2"/>
      <c r="C44" s="2"/>
      <c r="D44" s="35"/>
    </row>
    <row r="45" spans="1:13" x14ac:dyDescent="0.15">
      <c r="A45" s="35"/>
      <c r="B45" s="2"/>
      <c r="C45" s="2"/>
      <c r="D45" s="35"/>
    </row>
    <row r="46" spans="1:13" s="45" customFormat="1" ht="10.5" hidden="1" x14ac:dyDescent="0.15">
      <c r="A46" s="42" t="s">
        <v>21</v>
      </c>
      <c r="B46" s="43"/>
      <c r="C46" s="43"/>
      <c r="D46" s="44"/>
      <c r="F46" s="46" t="s">
        <v>6</v>
      </c>
      <c r="G46" s="47" t="s">
        <v>10</v>
      </c>
      <c r="I46" s="45" t="s">
        <v>7</v>
      </c>
    </row>
    <row r="47" spans="1:13" s="38" customFormat="1" ht="10.5" hidden="1" x14ac:dyDescent="0.15">
      <c r="A47" s="36" t="s">
        <v>22</v>
      </c>
      <c r="D47" s="37" t="s">
        <v>50</v>
      </c>
      <c r="F47" s="36" t="s">
        <v>21</v>
      </c>
      <c r="G47" s="38" t="s">
        <v>23</v>
      </c>
      <c r="H47" s="38" t="str">
        <f t="shared" ref="H47:H73" si="1">F47&amp;":"&amp;G47</f>
        <v>審判講習会:団体会員</v>
      </c>
      <c r="I47" s="39">
        <v>1500</v>
      </c>
    </row>
    <row r="48" spans="1:13" s="38" customFormat="1" ht="10.5" hidden="1" x14ac:dyDescent="0.15">
      <c r="A48" s="36" t="s">
        <v>24</v>
      </c>
      <c r="D48" s="37" t="s">
        <v>51</v>
      </c>
      <c r="F48" s="36" t="s">
        <v>21</v>
      </c>
      <c r="G48" s="38" t="s">
        <v>42</v>
      </c>
      <c r="H48" s="38" t="str">
        <f t="shared" si="1"/>
        <v>審判講習会:準団体/クラブチーム会員</v>
      </c>
      <c r="I48" s="39">
        <v>1500</v>
      </c>
    </row>
    <row r="49" spans="1:9" s="38" customFormat="1" ht="10.5" hidden="1" x14ac:dyDescent="0.15">
      <c r="A49" s="36" t="s">
        <v>26</v>
      </c>
      <c r="D49" s="36"/>
      <c r="F49" s="36" t="s">
        <v>21</v>
      </c>
      <c r="G49" s="40" t="s">
        <v>43</v>
      </c>
      <c r="H49" s="38" t="str">
        <f t="shared" si="1"/>
        <v>審判講習会:ジュニア選手会員</v>
      </c>
      <c r="I49" s="39">
        <v>1500</v>
      </c>
    </row>
    <row r="50" spans="1:9" s="38" customFormat="1" ht="10.5" hidden="1" x14ac:dyDescent="0.15">
      <c r="A50" s="36" t="s">
        <v>28</v>
      </c>
      <c r="F50" s="36" t="s">
        <v>21</v>
      </c>
      <c r="G50" s="38" t="s">
        <v>29</v>
      </c>
      <c r="H50" s="38" t="str">
        <f t="shared" si="1"/>
        <v>審判講習会:学連会員</v>
      </c>
      <c r="I50" s="39">
        <v>1500</v>
      </c>
    </row>
    <row r="51" spans="1:9" s="38" customFormat="1" ht="10.5" hidden="1" x14ac:dyDescent="0.15">
      <c r="A51" s="36" t="s">
        <v>30</v>
      </c>
      <c r="D51" s="36"/>
      <c r="F51" s="36" t="s">
        <v>21</v>
      </c>
      <c r="G51" s="38" t="s">
        <v>31</v>
      </c>
      <c r="H51" s="38" t="str">
        <f t="shared" si="1"/>
        <v>審判講習会:その他</v>
      </c>
      <c r="I51" s="39">
        <v>1800</v>
      </c>
    </row>
    <row r="52" spans="1:9" s="38" customFormat="1" ht="10.5" hidden="1" x14ac:dyDescent="0.15">
      <c r="A52" s="36" t="s">
        <v>32</v>
      </c>
      <c r="D52" s="36"/>
      <c r="F52" s="36" t="s">
        <v>22</v>
      </c>
      <c r="G52" s="38" t="s">
        <v>23</v>
      </c>
      <c r="H52" s="38" t="str">
        <f t="shared" si="1"/>
        <v>2級受験(審判講習会含む):団体会員</v>
      </c>
      <c r="I52" s="39">
        <v>5250</v>
      </c>
    </row>
    <row r="53" spans="1:9" s="38" customFormat="1" ht="10.5" hidden="1" x14ac:dyDescent="0.15">
      <c r="A53" s="36" t="s">
        <v>33</v>
      </c>
      <c r="D53" s="36"/>
      <c r="F53" s="36" t="s">
        <v>22</v>
      </c>
      <c r="G53" s="38" t="s">
        <v>44</v>
      </c>
      <c r="H53" s="38" t="str">
        <f t="shared" si="1"/>
        <v>2級受験(審判講習会含む):準団体会員/クラブチーム</v>
      </c>
      <c r="I53" s="39">
        <v>5775</v>
      </c>
    </row>
    <row r="54" spans="1:9" s="38" customFormat="1" ht="21" hidden="1" x14ac:dyDescent="0.15">
      <c r="A54" s="36" t="s">
        <v>34</v>
      </c>
      <c r="D54" s="36"/>
      <c r="F54" s="36" t="s">
        <v>47</v>
      </c>
      <c r="G54" s="40" t="s">
        <v>45</v>
      </c>
      <c r="H54" s="38" t="str">
        <f t="shared" si="1"/>
        <v>2級/3級受験(審判講習会含む):団体ジュニア選手
会員</v>
      </c>
      <c r="I54" s="39" t="s">
        <v>36</v>
      </c>
    </row>
    <row r="55" spans="1:9" s="38" customFormat="1" ht="31.5" hidden="1" x14ac:dyDescent="0.15">
      <c r="A55" s="36" t="s">
        <v>35</v>
      </c>
      <c r="D55" s="36"/>
      <c r="F55" s="36" t="s">
        <v>47</v>
      </c>
      <c r="G55" s="40" t="s">
        <v>46</v>
      </c>
      <c r="H55" s="38" t="str">
        <f>F55&amp;":"&amp;G55</f>
        <v>2級/3級受験(審判講習会含む):準団体/クラブチームジュニア選手
会員</v>
      </c>
      <c r="I55" s="39" t="s">
        <v>36</v>
      </c>
    </row>
    <row r="56" spans="1:9" s="38" customFormat="1" ht="10.5" hidden="1" x14ac:dyDescent="0.15">
      <c r="A56" s="36"/>
      <c r="D56" s="36"/>
      <c r="F56" s="36" t="s">
        <v>22</v>
      </c>
      <c r="G56" s="38" t="s">
        <v>29</v>
      </c>
      <c r="H56" s="38" t="str">
        <f t="shared" si="1"/>
        <v>2級受験(審判講習会含む):学連会員</v>
      </c>
      <c r="I56" s="39">
        <v>5775</v>
      </c>
    </row>
    <row r="57" spans="1:9" s="38" customFormat="1" ht="10.5" hidden="1" x14ac:dyDescent="0.15">
      <c r="A57" s="36"/>
      <c r="D57" s="36"/>
      <c r="F57" s="36" t="s">
        <v>22</v>
      </c>
      <c r="G57" s="38" t="s">
        <v>31</v>
      </c>
      <c r="H57" s="38" t="str">
        <f t="shared" si="1"/>
        <v>2級受験(審判講習会含む):その他</v>
      </c>
      <c r="I57" s="39">
        <v>6300</v>
      </c>
    </row>
    <row r="58" spans="1:9" s="38" customFormat="1" ht="10.5" hidden="1" x14ac:dyDescent="0.15">
      <c r="A58" s="36"/>
      <c r="D58" s="36"/>
      <c r="F58" s="36" t="s">
        <v>24</v>
      </c>
      <c r="G58" s="38" t="s">
        <v>23</v>
      </c>
      <c r="H58" s="38" t="str">
        <f t="shared" si="1"/>
        <v>3級受験(審判講習会含む):団体会員</v>
      </c>
      <c r="I58" s="39">
        <v>3150</v>
      </c>
    </row>
    <row r="59" spans="1:9" s="38" customFormat="1" ht="10.5" hidden="1" x14ac:dyDescent="0.15">
      <c r="A59" s="36"/>
      <c r="D59" s="36"/>
      <c r="F59" s="36" t="s">
        <v>24</v>
      </c>
      <c r="G59" s="38" t="s">
        <v>44</v>
      </c>
      <c r="H59" s="38" t="str">
        <f t="shared" si="1"/>
        <v>3級受験(審判講習会含む):準団体会員/クラブチーム</v>
      </c>
      <c r="I59" s="39">
        <v>3675</v>
      </c>
    </row>
    <row r="60" spans="1:9" s="38" customFormat="1" ht="10.5" hidden="1" x14ac:dyDescent="0.15">
      <c r="A60" s="36"/>
      <c r="D60" s="36"/>
      <c r="F60" s="36" t="s">
        <v>24</v>
      </c>
      <c r="G60" s="38" t="s">
        <v>29</v>
      </c>
      <c r="H60" s="38" t="str">
        <f t="shared" si="1"/>
        <v>3級受験(審判講習会含む):学連会員</v>
      </c>
      <c r="I60" s="39">
        <v>3675</v>
      </c>
    </row>
    <row r="61" spans="1:9" s="38" customFormat="1" ht="10.5" hidden="1" x14ac:dyDescent="0.15">
      <c r="A61" s="36"/>
      <c r="D61" s="36"/>
      <c r="F61" s="36" t="s">
        <v>24</v>
      </c>
      <c r="G61" s="38" t="s">
        <v>31</v>
      </c>
      <c r="H61" s="38" t="str">
        <f t="shared" si="1"/>
        <v>3級受験(審判講習会含む):その他</v>
      </c>
      <c r="I61" s="39">
        <v>4200</v>
      </c>
    </row>
    <row r="62" spans="1:9" s="38" customFormat="1" ht="10.5" hidden="1" x14ac:dyDescent="0.15">
      <c r="A62" s="36"/>
      <c r="D62" s="36"/>
      <c r="F62" s="36" t="s">
        <v>26</v>
      </c>
      <c r="G62" s="38" t="s">
        <v>23</v>
      </c>
      <c r="H62" s="38" t="str">
        <f t="shared" si="1"/>
        <v>4級受験(審判講習会含む):団体会員</v>
      </c>
      <c r="I62" s="39">
        <v>3150</v>
      </c>
    </row>
    <row r="63" spans="1:9" s="38" customFormat="1" ht="10.5" hidden="1" x14ac:dyDescent="0.15">
      <c r="A63" s="36"/>
      <c r="D63" s="36"/>
      <c r="F63" s="36" t="s">
        <v>26</v>
      </c>
      <c r="G63" s="38" t="s">
        <v>25</v>
      </c>
      <c r="H63" s="38" t="str">
        <f t="shared" si="1"/>
        <v>4級受験(審判講習会含む):準団体会員</v>
      </c>
      <c r="I63" s="39">
        <v>3675</v>
      </c>
    </row>
    <row r="64" spans="1:9" s="38" customFormat="1" ht="21" hidden="1" x14ac:dyDescent="0.15">
      <c r="A64" s="36"/>
      <c r="D64" s="36"/>
      <c r="F64" s="36" t="s">
        <v>26</v>
      </c>
      <c r="G64" s="40" t="s">
        <v>27</v>
      </c>
      <c r="H64" s="38" t="str">
        <f t="shared" si="1"/>
        <v>4級受験(審判講習会含む):クラブチーム
会員</v>
      </c>
      <c r="I64" s="39">
        <v>3675</v>
      </c>
    </row>
    <row r="65" spans="1:9" s="38" customFormat="1" ht="10.5" hidden="1" x14ac:dyDescent="0.15">
      <c r="A65" s="36"/>
      <c r="D65" s="36"/>
      <c r="F65" s="36" t="s">
        <v>26</v>
      </c>
      <c r="G65" s="38" t="s">
        <v>29</v>
      </c>
      <c r="H65" s="38" t="str">
        <f t="shared" si="1"/>
        <v>4級受験(審判講習会含む):学連会員</v>
      </c>
      <c r="I65" s="39">
        <v>3675</v>
      </c>
    </row>
    <row r="66" spans="1:9" s="38" customFormat="1" ht="10.5" hidden="1" x14ac:dyDescent="0.15">
      <c r="A66" s="36"/>
      <c r="D66" s="36"/>
      <c r="F66" s="36" t="s">
        <v>26</v>
      </c>
      <c r="G66" s="38" t="s">
        <v>31</v>
      </c>
      <c r="H66" s="38" t="str">
        <f t="shared" si="1"/>
        <v>4級受験(審判講習会含む):その他</v>
      </c>
      <c r="I66" s="39">
        <v>4200</v>
      </c>
    </row>
    <row r="67" spans="1:9" s="38" customFormat="1" ht="10.5" hidden="1" x14ac:dyDescent="0.15">
      <c r="A67" s="36"/>
      <c r="D67" s="36"/>
      <c r="F67" s="36" t="s">
        <v>28</v>
      </c>
      <c r="G67" s="38" t="s">
        <v>23</v>
      </c>
      <c r="H67" s="38" t="str">
        <f t="shared" si="1"/>
        <v>2級受験のみ:団体会員</v>
      </c>
      <c r="I67" s="39">
        <v>5250</v>
      </c>
    </row>
    <row r="68" spans="1:9" s="38" customFormat="1" ht="10.5" hidden="1" x14ac:dyDescent="0.15">
      <c r="A68" s="36"/>
      <c r="D68" s="36"/>
      <c r="F68" s="36" t="s">
        <v>28</v>
      </c>
      <c r="G68" s="38" t="s">
        <v>25</v>
      </c>
      <c r="H68" s="38" t="str">
        <f t="shared" si="1"/>
        <v>2級受験のみ:準団体会員</v>
      </c>
      <c r="I68" s="39">
        <v>5775</v>
      </c>
    </row>
    <row r="69" spans="1:9" s="38" customFormat="1" ht="21" hidden="1" x14ac:dyDescent="0.15">
      <c r="A69" s="36"/>
      <c r="D69" s="36"/>
      <c r="F69" s="36" t="s">
        <v>28</v>
      </c>
      <c r="G69" s="40" t="s">
        <v>27</v>
      </c>
      <c r="H69" s="38" t="str">
        <f t="shared" si="1"/>
        <v>2級受験のみ:クラブチーム
会員</v>
      </c>
      <c r="I69" s="39">
        <v>5775</v>
      </c>
    </row>
    <row r="70" spans="1:9" s="38" customFormat="1" ht="10.5" hidden="1" x14ac:dyDescent="0.15">
      <c r="A70" s="36"/>
      <c r="D70" s="36"/>
      <c r="F70" s="36" t="s">
        <v>28</v>
      </c>
      <c r="G70" s="38" t="s">
        <v>29</v>
      </c>
      <c r="H70" s="38" t="str">
        <f t="shared" si="1"/>
        <v>2級受験のみ:学連会員</v>
      </c>
      <c r="I70" s="39">
        <v>5775</v>
      </c>
    </row>
    <row r="71" spans="1:9" s="38" customFormat="1" ht="10.5" hidden="1" x14ac:dyDescent="0.15">
      <c r="A71" s="36"/>
      <c r="D71" s="36"/>
      <c r="F71" s="36" t="s">
        <v>28</v>
      </c>
      <c r="G71" s="38" t="s">
        <v>31</v>
      </c>
      <c r="H71" s="38" t="str">
        <f t="shared" si="1"/>
        <v>2級受験のみ:その他</v>
      </c>
      <c r="I71" s="39">
        <v>6300</v>
      </c>
    </row>
    <row r="72" spans="1:9" s="38" customFormat="1" ht="10.5" hidden="1" x14ac:dyDescent="0.15">
      <c r="A72" s="36"/>
      <c r="D72" s="36"/>
      <c r="F72" s="36" t="s">
        <v>30</v>
      </c>
      <c r="G72" s="38" t="s">
        <v>23</v>
      </c>
      <c r="H72" s="38" t="str">
        <f t="shared" si="1"/>
        <v>3級受験のみ:団体会員</v>
      </c>
      <c r="I72" s="39">
        <v>3150</v>
      </c>
    </row>
    <row r="73" spans="1:9" s="38" customFormat="1" ht="10.5" hidden="1" x14ac:dyDescent="0.15">
      <c r="A73" s="36"/>
      <c r="D73" s="36"/>
      <c r="F73" s="36" t="s">
        <v>30</v>
      </c>
      <c r="G73" s="38" t="s">
        <v>25</v>
      </c>
      <c r="H73" s="38" t="str">
        <f t="shared" si="1"/>
        <v>3級受験のみ:準団体会員</v>
      </c>
      <c r="I73" s="39">
        <v>3675</v>
      </c>
    </row>
    <row r="74" spans="1:9" s="38" customFormat="1" ht="21" hidden="1" x14ac:dyDescent="0.15">
      <c r="A74" s="36"/>
      <c r="D74" s="36"/>
      <c r="F74" s="36" t="s">
        <v>30</v>
      </c>
      <c r="G74" s="40" t="s">
        <v>27</v>
      </c>
      <c r="H74" s="38" t="str">
        <f t="shared" ref="H74:H93" si="2">F74&amp;":"&amp;G74</f>
        <v>3級受験のみ:クラブチーム
会員</v>
      </c>
      <c r="I74" s="39">
        <v>3675</v>
      </c>
    </row>
    <row r="75" spans="1:9" s="38" customFormat="1" ht="10.5" hidden="1" x14ac:dyDescent="0.15">
      <c r="A75" s="36"/>
      <c r="D75" s="36"/>
      <c r="F75" s="36" t="s">
        <v>30</v>
      </c>
      <c r="G75" s="38" t="s">
        <v>29</v>
      </c>
      <c r="H75" s="38" t="str">
        <f t="shared" si="2"/>
        <v>3級受験のみ:学連会員</v>
      </c>
      <c r="I75" s="39">
        <v>3675</v>
      </c>
    </row>
    <row r="76" spans="1:9" s="38" customFormat="1" ht="10.5" hidden="1" x14ac:dyDescent="0.15">
      <c r="A76" s="36"/>
      <c r="D76" s="36"/>
      <c r="F76" s="36" t="s">
        <v>30</v>
      </c>
      <c r="G76" s="38" t="s">
        <v>31</v>
      </c>
      <c r="H76" s="38" t="str">
        <f t="shared" si="2"/>
        <v>3級受験のみ:その他</v>
      </c>
      <c r="I76" s="39">
        <v>4200</v>
      </c>
    </row>
    <row r="77" spans="1:9" s="38" customFormat="1" ht="10.5" hidden="1" x14ac:dyDescent="0.15">
      <c r="A77" s="36"/>
      <c r="D77" s="36"/>
      <c r="F77" s="36" t="s">
        <v>32</v>
      </c>
      <c r="G77" s="38" t="s">
        <v>23</v>
      </c>
      <c r="H77" s="38" t="str">
        <f t="shared" si="2"/>
        <v>4級受験のみ:団体会員</v>
      </c>
      <c r="I77" s="39">
        <v>3150</v>
      </c>
    </row>
    <row r="78" spans="1:9" s="38" customFormat="1" ht="10.5" hidden="1" x14ac:dyDescent="0.15">
      <c r="A78" s="36"/>
      <c r="D78" s="36"/>
      <c r="F78" s="36" t="s">
        <v>32</v>
      </c>
      <c r="G78" s="38" t="s">
        <v>25</v>
      </c>
      <c r="H78" s="38" t="str">
        <f t="shared" si="2"/>
        <v>4級受験のみ:準団体会員</v>
      </c>
      <c r="I78" s="39">
        <v>3675</v>
      </c>
    </row>
    <row r="79" spans="1:9" s="38" customFormat="1" ht="21" hidden="1" x14ac:dyDescent="0.15">
      <c r="A79" s="36"/>
      <c r="D79" s="36"/>
      <c r="F79" s="36" t="s">
        <v>32</v>
      </c>
      <c r="G79" s="40" t="s">
        <v>27</v>
      </c>
      <c r="H79" s="38" t="str">
        <f t="shared" si="2"/>
        <v>4級受験のみ:クラブチーム
会員</v>
      </c>
      <c r="I79" s="39">
        <v>3675</v>
      </c>
    </row>
    <row r="80" spans="1:9" s="38" customFormat="1" ht="10.5" hidden="1" x14ac:dyDescent="0.15">
      <c r="A80" s="36"/>
      <c r="F80" s="36" t="s">
        <v>32</v>
      </c>
      <c r="G80" s="38" t="s">
        <v>29</v>
      </c>
      <c r="H80" s="38" t="str">
        <f t="shared" si="2"/>
        <v>4級受験のみ:学連会員</v>
      </c>
      <c r="I80" s="39">
        <v>3675</v>
      </c>
    </row>
    <row r="81" spans="1:9" s="38" customFormat="1" ht="10.5" hidden="1" x14ac:dyDescent="0.15">
      <c r="A81" s="36"/>
      <c r="F81" s="36" t="s">
        <v>32</v>
      </c>
      <c r="G81" s="38" t="s">
        <v>31</v>
      </c>
      <c r="H81" s="38" t="str">
        <f t="shared" si="2"/>
        <v>4級受験のみ:その他</v>
      </c>
      <c r="I81" s="39">
        <v>4200</v>
      </c>
    </row>
    <row r="82" spans="1:9" s="38" customFormat="1" ht="10.5" hidden="1" x14ac:dyDescent="0.15">
      <c r="A82" s="36"/>
      <c r="F82" s="36" t="s">
        <v>33</v>
      </c>
      <c r="G82" s="38" t="s">
        <v>23</v>
      </c>
      <c r="H82" s="38" t="str">
        <f t="shared" si="2"/>
        <v>2級追試:団体会員</v>
      </c>
      <c r="I82" s="39">
        <v>1000</v>
      </c>
    </row>
    <row r="83" spans="1:9" s="38" customFormat="1" ht="10.5" hidden="1" x14ac:dyDescent="0.15">
      <c r="A83" s="36"/>
      <c r="F83" s="36" t="s">
        <v>33</v>
      </c>
      <c r="G83" s="38" t="s">
        <v>44</v>
      </c>
      <c r="H83" s="38" t="str">
        <f t="shared" si="2"/>
        <v>2級追試:準団体会員/クラブチーム</v>
      </c>
      <c r="I83" s="39">
        <v>1000</v>
      </c>
    </row>
    <row r="84" spans="1:9" s="38" customFormat="1" ht="10.5" hidden="1" x14ac:dyDescent="0.15">
      <c r="A84" s="36"/>
      <c r="F84" s="36" t="s">
        <v>33</v>
      </c>
      <c r="G84" s="38" t="s">
        <v>29</v>
      </c>
      <c r="H84" s="38" t="str">
        <f t="shared" si="2"/>
        <v>2級追試:学連会員</v>
      </c>
      <c r="I84" s="39">
        <v>1000</v>
      </c>
    </row>
    <row r="85" spans="1:9" s="38" customFormat="1" ht="10.5" hidden="1" x14ac:dyDescent="0.15">
      <c r="A85" s="36"/>
      <c r="F85" s="36" t="s">
        <v>33</v>
      </c>
      <c r="G85" s="38" t="s">
        <v>31</v>
      </c>
      <c r="H85" s="38" t="str">
        <f t="shared" si="2"/>
        <v>2級追試:その他</v>
      </c>
      <c r="I85" s="39">
        <v>1000</v>
      </c>
    </row>
    <row r="86" spans="1:9" s="38" customFormat="1" ht="10.5" hidden="1" x14ac:dyDescent="0.15">
      <c r="A86" s="36"/>
      <c r="F86" s="36" t="s">
        <v>34</v>
      </c>
      <c r="G86" s="38" t="s">
        <v>23</v>
      </c>
      <c r="H86" s="38" t="str">
        <f t="shared" si="2"/>
        <v>3級追試:団体会員</v>
      </c>
      <c r="I86" s="39">
        <v>1000</v>
      </c>
    </row>
    <row r="87" spans="1:9" s="38" customFormat="1" ht="10.5" hidden="1" x14ac:dyDescent="0.15">
      <c r="A87" s="36"/>
      <c r="D87" s="36"/>
      <c r="F87" s="36" t="s">
        <v>34</v>
      </c>
      <c r="G87" s="38" t="s">
        <v>44</v>
      </c>
      <c r="H87" s="38" t="str">
        <f t="shared" si="2"/>
        <v>3級追試:準団体会員/クラブチーム</v>
      </c>
      <c r="I87" s="39">
        <v>1000</v>
      </c>
    </row>
    <row r="88" spans="1:9" s="38" customFormat="1" ht="10.5" hidden="1" x14ac:dyDescent="0.15">
      <c r="A88" s="36"/>
      <c r="D88" s="36"/>
      <c r="F88" s="36" t="s">
        <v>34</v>
      </c>
      <c r="G88" s="38" t="s">
        <v>29</v>
      </c>
      <c r="H88" s="38" t="str">
        <f t="shared" si="2"/>
        <v>3級追試:学連会員</v>
      </c>
      <c r="I88" s="39">
        <v>1000</v>
      </c>
    </row>
    <row r="89" spans="1:9" s="38" customFormat="1" ht="10.5" hidden="1" x14ac:dyDescent="0.15">
      <c r="A89" s="36"/>
      <c r="D89" s="36"/>
      <c r="F89" s="36" t="s">
        <v>34</v>
      </c>
      <c r="G89" s="38" t="s">
        <v>31</v>
      </c>
      <c r="H89" s="38" t="str">
        <f t="shared" si="2"/>
        <v>3級追試:その他</v>
      </c>
      <c r="I89" s="39">
        <v>1000</v>
      </c>
    </row>
    <row r="90" spans="1:9" s="38" customFormat="1" ht="10.5" hidden="1" x14ac:dyDescent="0.15">
      <c r="A90" s="36"/>
      <c r="D90" s="36"/>
      <c r="F90" s="36" t="s">
        <v>35</v>
      </c>
      <c r="G90" s="38" t="s">
        <v>23</v>
      </c>
      <c r="H90" s="38" t="str">
        <f t="shared" si="2"/>
        <v>4級追試:団体会員</v>
      </c>
      <c r="I90" s="39">
        <v>1000</v>
      </c>
    </row>
    <row r="91" spans="1:9" s="38" customFormat="1" ht="10.5" hidden="1" x14ac:dyDescent="0.15">
      <c r="A91" s="36"/>
      <c r="D91" s="36"/>
      <c r="F91" s="36" t="s">
        <v>35</v>
      </c>
      <c r="G91" s="38" t="s">
        <v>44</v>
      </c>
      <c r="H91" s="38" t="str">
        <f t="shared" si="2"/>
        <v>4級追試:準団体会員/クラブチーム</v>
      </c>
      <c r="I91" s="39">
        <v>1000</v>
      </c>
    </row>
    <row r="92" spans="1:9" s="38" customFormat="1" ht="10.5" hidden="1" x14ac:dyDescent="0.15">
      <c r="A92" s="36"/>
      <c r="D92" s="36"/>
      <c r="F92" s="36" t="s">
        <v>35</v>
      </c>
      <c r="G92" s="38" t="s">
        <v>29</v>
      </c>
      <c r="H92" s="38" t="str">
        <f t="shared" si="2"/>
        <v>4級追試:学連会員</v>
      </c>
      <c r="I92" s="39">
        <v>1000</v>
      </c>
    </row>
    <row r="93" spans="1:9" s="38" customFormat="1" ht="10.5" hidden="1" x14ac:dyDescent="0.15">
      <c r="A93" s="36"/>
      <c r="D93" s="36"/>
      <c r="F93" s="36" t="s">
        <v>35</v>
      </c>
      <c r="G93" s="38" t="s">
        <v>31</v>
      </c>
      <c r="H93" s="38" t="str">
        <f t="shared" si="2"/>
        <v>4級追試:その他</v>
      </c>
      <c r="I93" s="39">
        <v>1000</v>
      </c>
    </row>
    <row r="94" spans="1:9" s="38" customFormat="1" ht="10.5" hidden="1" x14ac:dyDescent="0.15">
      <c r="A94" s="36"/>
      <c r="D94" s="36"/>
      <c r="F94" s="36"/>
      <c r="I94" s="39"/>
    </row>
    <row r="95" spans="1:9" s="38" customFormat="1" hidden="1" x14ac:dyDescent="0.15">
      <c r="A95" s="36"/>
      <c r="D95" s="36"/>
      <c r="F95" s="2"/>
      <c r="G95" s="2"/>
      <c r="H95" s="2"/>
      <c r="I95" s="2"/>
    </row>
    <row r="96" spans="1:9" s="38" customFormat="1" hidden="1" x14ac:dyDescent="0.15">
      <c r="A96" s="36"/>
      <c r="D96" s="36"/>
      <c r="F96" s="2"/>
      <c r="G96" s="2"/>
      <c r="H96" s="2"/>
      <c r="I96" s="2"/>
    </row>
    <row r="97" spans="1:9" s="38" customFormat="1" hidden="1" x14ac:dyDescent="0.15">
      <c r="A97" s="36"/>
      <c r="D97" s="36"/>
      <c r="F97" s="2"/>
      <c r="G97" s="2"/>
      <c r="H97" s="2"/>
      <c r="I97" s="2"/>
    </row>
    <row r="98" spans="1:9" s="38" customFormat="1" hidden="1" x14ac:dyDescent="0.15">
      <c r="A98" s="36"/>
      <c r="D98" s="36"/>
      <c r="F98" s="2"/>
      <c r="G98" s="2"/>
      <c r="H98" s="2"/>
      <c r="I98" s="2"/>
    </row>
    <row r="99" spans="1:9" s="38" customFormat="1" hidden="1" x14ac:dyDescent="0.15">
      <c r="A99" s="36"/>
      <c r="D99" s="36"/>
      <c r="F99" s="2"/>
      <c r="G99" s="2"/>
      <c r="H99" s="2"/>
      <c r="I99" s="2"/>
    </row>
    <row r="100" spans="1:9" s="38" customFormat="1" hidden="1" x14ac:dyDescent="0.15">
      <c r="A100" s="36"/>
      <c r="D100" s="36"/>
      <c r="F100" s="2"/>
      <c r="G100" s="2"/>
      <c r="H100" s="2"/>
      <c r="I100" s="2"/>
    </row>
    <row r="101" spans="1:9" s="38" customFormat="1" hidden="1" x14ac:dyDescent="0.15">
      <c r="A101" s="36"/>
      <c r="D101" s="36"/>
      <c r="F101" s="2"/>
      <c r="G101" s="2"/>
      <c r="H101" s="2"/>
      <c r="I101" s="2"/>
    </row>
    <row r="102" spans="1:9" s="38" customFormat="1" hidden="1" x14ac:dyDescent="0.15">
      <c r="A102" s="36"/>
      <c r="D102" s="36"/>
      <c r="F102" s="2"/>
      <c r="G102" s="2"/>
      <c r="H102" s="2"/>
      <c r="I102" s="2"/>
    </row>
    <row r="103" spans="1:9" s="38" customFormat="1" hidden="1" x14ac:dyDescent="0.15">
      <c r="A103" s="36"/>
      <c r="D103" s="36"/>
      <c r="F103" s="2"/>
      <c r="G103" s="2"/>
      <c r="H103" s="2"/>
      <c r="I103" s="2"/>
    </row>
    <row r="104" spans="1:9" s="38" customFormat="1" hidden="1" x14ac:dyDescent="0.15">
      <c r="A104" s="36"/>
      <c r="D104" s="36"/>
      <c r="F104" s="2"/>
      <c r="G104" s="2"/>
      <c r="H104" s="2"/>
      <c r="I104" s="2"/>
    </row>
    <row r="105" spans="1:9" s="38" customFormat="1" hidden="1" x14ac:dyDescent="0.15">
      <c r="A105" s="36"/>
      <c r="D105" s="36"/>
      <c r="F105" s="2"/>
      <c r="G105" s="2"/>
      <c r="H105" s="2"/>
      <c r="I105" s="2"/>
    </row>
    <row r="106" spans="1:9" s="38" customFormat="1" hidden="1" x14ac:dyDescent="0.15">
      <c r="A106" s="36"/>
      <c r="D106" s="36"/>
      <c r="F106" s="2"/>
      <c r="G106" s="2"/>
      <c r="H106" s="2"/>
      <c r="I106" s="2"/>
    </row>
    <row r="107" spans="1:9" hidden="1" x14ac:dyDescent="0.15">
      <c r="B107" s="2"/>
      <c r="C107" s="2"/>
    </row>
    <row r="108" spans="1:9" hidden="1" x14ac:dyDescent="0.15">
      <c r="B108" s="2"/>
      <c r="C108" s="2"/>
    </row>
    <row r="109" spans="1:9" x14ac:dyDescent="0.15">
      <c r="B109" s="2"/>
      <c r="C109" s="2"/>
    </row>
    <row r="110" spans="1:9" x14ac:dyDescent="0.15">
      <c r="B110" s="2"/>
      <c r="C110" s="2"/>
    </row>
    <row r="111" spans="1:9" x14ac:dyDescent="0.15">
      <c r="B111" s="2"/>
      <c r="C111" s="2"/>
    </row>
    <row r="112" spans="1:9" x14ac:dyDescent="0.15">
      <c r="B112" s="2"/>
      <c r="C112" s="2"/>
    </row>
    <row r="113" spans="2:5" x14ac:dyDescent="0.15">
      <c r="B113" s="2"/>
      <c r="C113" s="2"/>
      <c r="D113" s="2"/>
      <c r="E113" s="41"/>
    </row>
  </sheetData>
  <mergeCells count="8">
    <mergeCell ref="B8:D8"/>
    <mergeCell ref="E7:I7"/>
    <mergeCell ref="A2:M2"/>
    <mergeCell ref="A1:M1"/>
    <mergeCell ref="B4:D4"/>
    <mergeCell ref="B5:D5"/>
    <mergeCell ref="B6:D6"/>
    <mergeCell ref="B7:D7"/>
  </mergeCells>
  <phoneticPr fontId="2"/>
  <dataValidations count="9">
    <dataValidation type="list" allowBlank="1" showInputMessage="1" showErrorMessage="1" sqref="F38:F39">
      <formula1>#REF!</formula1>
    </dataValidation>
    <dataValidation type="list" allowBlank="1" showInputMessage="1" showErrorMessage="1" sqref="D33 A33 F33:F37">
      <formula1>#REF!</formula1>
    </dataValidation>
    <dataValidation type="list" allowBlank="1" showInputMessage="1" showErrorMessage="1" sqref="D12:D13 D34:D37">
      <formula1>$D$46:$D$48</formula1>
    </dataValidation>
    <dataValidation type="list" allowBlank="1" showInputMessage="1" showErrorMessage="1" sqref="A12:A13 A34:A37">
      <formula1>$A$46:$A$55</formula1>
    </dataValidation>
    <dataValidation type="list" allowBlank="1" showErrorMessage="1" sqref="A14:A32">
      <formula1>$A$46:$A$55</formula1>
      <formula2>0</formula2>
    </dataValidation>
    <dataValidation type="list" allowBlank="1" showErrorMessage="1" sqref="D14:D32">
      <formula1>$D$46:$D$48</formula1>
      <formula2>0</formula2>
    </dataValidation>
    <dataValidation type="list" allowBlank="1" showInputMessage="1" showErrorMessage="1" sqref="F12:F13">
      <formula1>$G$47:$G$51</formula1>
    </dataValidation>
    <dataValidation type="list" allowBlank="1" showErrorMessage="1" sqref="F14:F32">
      <formula1>$G$47:$G$51</formula1>
      <formula2>0</formula2>
    </dataValidation>
    <dataValidation type="whole" allowBlank="1" showInputMessage="1" showErrorMessage="1" sqref="H12:H37">
      <formula1>0</formula1>
      <formula2>10</formula2>
    </dataValidation>
  </dataValidations>
  <hyperlinks>
    <hyperlink ref="I40" r:id="rId1"/>
  </hyperlinks>
  <printOptions horizontalCentered="1"/>
  <pageMargins left="0.42" right="0.78740157480314965" top="0.64" bottom="0.77" header="0.32" footer="0.51181102362204722"/>
  <pageSetup paperSize="9" scale="71" orientation="landscape" r:id="rId2"/>
  <headerFooter alignWithMargins="0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NECEL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エレクトロニクス</dc:creator>
  <cp:lastModifiedBy>YUKO ASANO</cp:lastModifiedBy>
  <cp:lastPrinted>2013-12-16T07:03:30Z</cp:lastPrinted>
  <dcterms:created xsi:type="dcterms:W3CDTF">2010-11-18T07:02:10Z</dcterms:created>
  <dcterms:modified xsi:type="dcterms:W3CDTF">2015-12-28T06:14:25Z</dcterms:modified>
</cp:coreProperties>
</file>